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расчет софинанс-я" sheetId="1" r:id="rId4"/>
    <sheet state="visible" name="гонорар" sheetId="2" r:id="rId5"/>
  </sheets>
  <definedNames/>
  <calcPr/>
  <extLst>
    <ext uri="GoogleSheetsCustomDataVersion1">
      <go:sheetsCustomData xmlns:go="http://customooxmlschemas.google.com/" r:id="rId6" roundtripDataSignature="AMtx7mhlSjrKN/cdTkvN661drCHLAH/6X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5">
      <text>
        <t xml:space="preserve">======
ID#AAAAGWzOgRw
User    (2020-04-01 07:50:47)
введите сумму, которую готово выделить подразделение</t>
      </text>
    </comment>
    <comment authorId="0" ref="D7">
      <text>
        <t xml:space="preserve">======
ID#AAAAGWzOgRg
User    (2020-04-01 07:50:47)
введите сумму, требуемую для организации визита</t>
      </text>
    </comment>
  </commentList>
  <extLst>
    <ext uri="GoogleSheetsCustomDataVersion1">
      <go:sheetsCustomData xmlns:go="http://customooxmlschemas.google.com/" r:id="rId1" roundtripDataSignature="AMtx7mhWU0HdlULqudYgT3wqvGq+YcWlsg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7">
      <text>
        <t xml:space="preserve">======
ID#AAAAGWzOgR4
Артемов Александр Александрович    (2020-04-01 07:50:47)
Введите сумму, которую преподаватель получит на руки</t>
      </text>
    </comment>
    <comment authorId="0" ref="I12">
      <text>
        <t xml:space="preserve">======
ID#AAAAGWzOgR0
User    (2020-04-01 07:50:47)
Введите сумму, которую планируете указать в заявке</t>
      </text>
    </comment>
    <comment authorId="0" ref="B12">
      <text>
        <t xml:space="preserve">======
ID#AAAAGWzOgRs
Артемов Александр Александрович    (2020-04-01 07:50:47)
Введите сумму, которую преподаватель получит на руки</t>
      </text>
    </comment>
    <comment authorId="0" ref="B24">
      <text>
        <t xml:space="preserve">======
ID#AAAAGWzOgRo
Артемов Александр Александрович    (2020-04-01 07:50:47)
Введите сумму, которую преподаватель получит на руки</t>
      </text>
    </comment>
    <comment authorId="0" ref="B19">
      <text>
        <t xml:space="preserve">======
ID#AAAAGWzOgRk
Артемов Александр Александрович    (2020-04-01 07:50:47)
Введите сумму, которую преподаватель получит на руки</t>
      </text>
    </comment>
    <comment authorId="0" ref="I19">
      <text>
        <t xml:space="preserve">======
ID#AAAAGWzOgRc
User    (2020-04-01 07:50:47)
Введите сумму, которую планируете указать в заявке</t>
      </text>
    </comment>
    <comment authorId="0" ref="I24">
      <text>
        <t xml:space="preserve">======
ID#AAAAGWzOgRY
User    (2020-04-01 07:50:47)
Введите сумму, которую планируете указать в заявке</t>
      </text>
    </comment>
    <comment authorId="0" ref="I7">
      <text>
        <t xml:space="preserve">======
ID#AAAAGWzOgRU
User    (2020-04-01 07:50:47)
Введите сумму, которую планируете указать в заявке</t>
      </text>
    </comment>
  </commentList>
  <extLst>
    <ext uri="GoogleSheetsCustomDataVersion1">
      <go:sheetsCustomData xmlns:go="http://customooxmlschemas.google.com/" r:id="rId1" roundtripDataSignature="AMtx7mghL3jQ6HJWgRaQQu/apt0gu9q/AA=="/>
    </ext>
  </extLst>
</comments>
</file>

<file path=xl/sharedStrings.xml><?xml version="1.0" encoding="utf-8"?>
<sst xmlns="http://schemas.openxmlformats.org/spreadsheetml/2006/main" count="42" uniqueCount="13">
  <si>
    <t>Расчёт суммы налогообложения для приглашённых преподавателей</t>
  </si>
  <si>
    <t>расчет суммы софинансирования от подразделения</t>
  </si>
  <si>
    <t>Иностранные граждане</t>
  </si>
  <si>
    <t>сумма софинансирования 30% (мин. 45000 руб.)</t>
  </si>
  <si>
    <t xml:space="preserve">запрашиваемая сумма </t>
  </si>
  <si>
    <t>общая стоимость визита</t>
  </si>
  <si>
    <t>Резиденты России</t>
  </si>
  <si>
    <t>Сумма на руки</t>
  </si>
  <si>
    <t>Сумма в договоре</t>
  </si>
  <si>
    <t>Сумма в заявке</t>
  </si>
  <si>
    <t>или</t>
  </si>
  <si>
    <t>Нерезиденты России</t>
  </si>
  <si>
    <t>Граждане РФ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</si>
</sst>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\ &quot;₽&quot;"/>
  </numFmts>
  <fonts count="5">
    <font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>
      <sz val="11.0"/>
      <color rgb="FFFF0000"/>
      <name val="Calibri"/>
    </font>
    <font>
      <sz val="11.0"/>
      <color rgb="FF000000"/>
    </font>
  </fonts>
  <fills count="4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CCFF99"/>
        <bgColor rgb="FFCCFF99"/>
      </patternFill>
    </fill>
  </fills>
  <borders count="17">
    <border/>
    <border>
      <left style="thin">
        <color rgb="FF000000"/>
      </lef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shrinkToFit="0" vertical="top" wrapText="1"/>
    </xf>
    <xf borderId="1" fillId="0" fontId="3" numFmtId="0" xfId="0" applyBorder="1" applyFont="1"/>
    <xf borderId="2" fillId="0" fontId="2" numFmtId="0" xfId="0" applyAlignment="1" applyBorder="1" applyFont="1">
      <alignment shrinkToFit="0" vertical="top" wrapText="1"/>
    </xf>
    <xf borderId="3" fillId="0" fontId="2" numFmtId="0" xfId="0" applyBorder="1" applyFont="1"/>
    <xf borderId="4" fillId="0" fontId="2" numFmtId="0" xfId="0" applyAlignment="1" applyBorder="1" applyFont="1">
      <alignment shrinkToFit="0" vertical="top" wrapText="1"/>
    </xf>
    <xf borderId="5" fillId="0" fontId="2" numFmtId="0" xfId="0" applyBorder="1" applyFont="1"/>
    <xf borderId="6" fillId="0" fontId="2" numFmtId="0" xfId="0" applyAlignment="1" applyBorder="1" applyFont="1">
      <alignment shrinkToFit="0" vertical="top" wrapText="1"/>
    </xf>
    <xf borderId="7" fillId="0" fontId="2" numFmtId="0" xfId="0" applyBorder="1" applyFont="1"/>
    <xf borderId="0" fillId="0" fontId="2" numFmtId="0" xfId="0" applyFont="1"/>
    <xf borderId="8" fillId="0" fontId="2" numFmtId="0" xfId="0" applyBorder="1" applyFont="1"/>
    <xf borderId="9" fillId="2" fontId="2" numFmtId="164" xfId="0" applyBorder="1" applyFill="1" applyFont="1" applyNumberFormat="1"/>
    <xf borderId="7" fillId="0" fontId="1" numFmtId="0" xfId="0" applyBorder="1" applyFont="1"/>
    <xf borderId="0" fillId="0" fontId="1" numFmtId="0" xfId="0" applyFont="1"/>
    <xf borderId="8" fillId="0" fontId="1" numFmtId="0" xfId="0" applyBorder="1" applyFont="1"/>
    <xf borderId="4" fillId="0" fontId="2" numFmtId="164" xfId="0" applyBorder="1" applyFont="1" applyNumberFormat="1"/>
    <xf borderId="10" fillId="3" fontId="4" numFmtId="0" xfId="0" applyAlignment="1" applyBorder="1" applyFill="1" applyFont="1">
      <alignment readingOrder="0"/>
    </xf>
    <xf borderId="6" fillId="0" fontId="2" numFmtId="164" xfId="0" applyBorder="1" applyFont="1" applyNumberFormat="1"/>
    <xf borderId="0" fillId="0" fontId="2" numFmtId="164" xfId="0" applyFont="1" applyNumberFormat="1"/>
    <xf borderId="2" fillId="0" fontId="2" numFmtId="0" xfId="0" applyBorder="1" applyFont="1"/>
    <xf borderId="8" fillId="0" fontId="2" numFmtId="164" xfId="0" applyBorder="1" applyFont="1" applyNumberFormat="1"/>
    <xf borderId="4" fillId="0" fontId="2" numFmtId="0" xfId="0" applyBorder="1" applyFont="1"/>
    <xf borderId="7" fillId="0" fontId="2" numFmtId="164" xfId="0" applyBorder="1" applyFont="1" applyNumberFormat="1"/>
    <xf borderId="6" fillId="0" fontId="2" numFmtId="0" xfId="0" applyBorder="1" applyFont="1"/>
    <xf borderId="11" fillId="3" fontId="2" numFmtId="0" xfId="0" applyBorder="1" applyFont="1"/>
    <xf borderId="12" fillId="0" fontId="2" numFmtId="164" xfId="0" applyBorder="1" applyFont="1" applyNumberFormat="1"/>
    <xf borderId="10" fillId="3" fontId="2" numFmtId="3" xfId="0" applyBorder="1" applyFont="1" applyNumberFormat="1"/>
    <xf borderId="13" fillId="0" fontId="2" numFmtId="164" xfId="0" applyBorder="1" applyFont="1" applyNumberFormat="1"/>
    <xf borderId="14" fillId="2" fontId="4" numFmtId="164" xfId="0" applyAlignment="1" applyBorder="1" applyFont="1" applyNumberFormat="1">
      <alignment readingOrder="0"/>
    </xf>
    <xf borderId="7" fillId="0" fontId="3" numFmtId="0" xfId="0" applyBorder="1" applyFont="1"/>
    <xf borderId="10" fillId="3" fontId="2" numFmtId="0" xfId="0" applyBorder="1" applyFont="1"/>
    <xf borderId="15" fillId="3" fontId="2" numFmtId="0" xfId="0" applyBorder="1" applyFont="1"/>
    <xf borderId="16" fillId="0" fontId="2" numFmtId="164" xfId="0" applyBorder="1" applyFont="1" applyNumberFormat="1"/>
    <xf borderId="14" fillId="3" fontId="2" numFmtId="0" xfId="0" applyBorder="1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18.38"/>
    <col customWidth="1" min="3" max="4" width="17.38"/>
    <col customWidth="1" min="5" max="26" width="7.63"/>
  </cols>
  <sheetData>
    <row r="2">
      <c r="B2" s="1" t="s">
        <v>1</v>
      </c>
    </row>
    <row r="4">
      <c r="A4" s="2"/>
      <c r="B4" s="4" t="s">
        <v>3</v>
      </c>
      <c r="C4" s="6" t="s">
        <v>4</v>
      </c>
      <c r="D4" s="8" t="s">
        <v>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B5" s="12"/>
      <c r="C5" s="16">
        <f>D5-B5</f>
        <v>0</v>
      </c>
      <c r="D5" s="18">
        <f>B5/0.3</f>
        <v>0</v>
      </c>
    </row>
    <row r="6">
      <c r="B6" s="20" t="s">
        <v>10</v>
      </c>
      <c r="C6" s="22"/>
      <c r="D6" s="24"/>
    </row>
    <row r="7">
      <c r="B7" s="26">
        <f>D7*0.3</f>
        <v>50100</v>
      </c>
      <c r="C7" s="28">
        <f>D7*0.7</f>
        <v>116900</v>
      </c>
      <c r="D7" s="29">
        <v>167000.0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D2"/>
  </mergeCells>
  <printOptions/>
  <pageMargins bottom="0.75" footer="0.0" header="0.0" left="0.7" right="0.7" top="0.75"/>
  <pageSetup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88"/>
    <col customWidth="1" min="2" max="4" width="16.38"/>
    <col customWidth="1" min="5" max="6" width="5.0"/>
    <col customWidth="1" min="7" max="9" width="16.38"/>
    <col customWidth="1" min="10" max="26" width="7.63"/>
  </cols>
  <sheetData>
    <row r="1" ht="22.5" customHeight="1">
      <c r="B1" s="1" t="s">
        <v>0</v>
      </c>
    </row>
    <row r="3">
      <c r="B3" s="3" t="s">
        <v>2</v>
      </c>
      <c r="C3" s="5"/>
      <c r="D3" s="7"/>
      <c r="G3" s="3" t="s">
        <v>2</v>
      </c>
      <c r="H3" s="5"/>
      <c r="I3" s="7"/>
    </row>
    <row r="4">
      <c r="B4" s="9" t="s">
        <v>6</v>
      </c>
      <c r="C4" s="10"/>
      <c r="D4" s="11"/>
      <c r="G4" s="9" t="s">
        <v>6</v>
      </c>
      <c r="H4" s="10"/>
      <c r="I4" s="11"/>
    </row>
    <row r="5">
      <c r="B5" s="9"/>
      <c r="C5" s="10"/>
      <c r="D5" s="11"/>
      <c r="G5" s="9"/>
      <c r="H5" s="10"/>
      <c r="I5" s="11"/>
    </row>
    <row r="6">
      <c r="B6" s="13" t="s">
        <v>7</v>
      </c>
      <c r="C6" s="14" t="s">
        <v>8</v>
      </c>
      <c r="D6" s="15" t="s">
        <v>9</v>
      </c>
      <c r="G6" s="13" t="s">
        <v>7</v>
      </c>
      <c r="H6" s="14" t="s">
        <v>8</v>
      </c>
      <c r="I6" s="15" t="s">
        <v>9</v>
      </c>
    </row>
    <row r="7">
      <c r="B7" s="17">
        <v>100000.0</v>
      </c>
      <c r="C7" s="19">
        <f>B7/0.87</f>
        <v>114942.5287</v>
      </c>
      <c r="D7" s="21">
        <f>C7*1.22</f>
        <v>140229.8851</v>
      </c>
      <c r="G7" s="23">
        <f>H7*0.87</f>
        <v>0</v>
      </c>
      <c r="H7" s="19">
        <f>I7/1.22</f>
        <v>0</v>
      </c>
      <c r="I7" s="25"/>
    </row>
    <row r="8">
      <c r="B8" s="9"/>
      <c r="C8" s="10"/>
      <c r="D8" s="11"/>
      <c r="G8" s="9"/>
      <c r="H8" s="10"/>
      <c r="I8" s="11"/>
    </row>
    <row r="9">
      <c r="B9" s="9" t="s">
        <v>11</v>
      </c>
      <c r="C9" s="10"/>
      <c r="D9" s="11"/>
      <c r="G9" s="9" t="s">
        <v>11</v>
      </c>
      <c r="H9" s="10"/>
      <c r="I9" s="11"/>
    </row>
    <row r="10">
      <c r="B10" s="9"/>
      <c r="C10" s="10"/>
      <c r="D10" s="11"/>
      <c r="G10" s="9"/>
      <c r="H10" s="10"/>
      <c r="I10" s="11"/>
    </row>
    <row r="11">
      <c r="B11" s="13" t="s">
        <v>7</v>
      </c>
      <c r="C11" s="14" t="s">
        <v>8</v>
      </c>
      <c r="D11" s="15" t="s">
        <v>9</v>
      </c>
      <c r="G11" s="13" t="s">
        <v>7</v>
      </c>
      <c r="H11" s="14" t="s">
        <v>8</v>
      </c>
      <c r="I11" s="15" t="s">
        <v>9</v>
      </c>
    </row>
    <row r="12">
      <c r="B12" s="27"/>
      <c r="C12" s="19">
        <f>B12/0.7</f>
        <v>0</v>
      </c>
      <c r="D12" s="21">
        <f>C12*1.22</f>
        <v>0</v>
      </c>
      <c r="G12" s="23">
        <f>H12*0.7</f>
        <v>0</v>
      </c>
      <c r="H12" s="19">
        <f>I12/1.22</f>
        <v>0</v>
      </c>
      <c r="I12" s="25"/>
    </row>
    <row r="13">
      <c r="B13" s="9"/>
      <c r="C13" s="10"/>
      <c r="D13" s="11"/>
      <c r="G13" s="9"/>
      <c r="H13" s="10"/>
      <c r="I13" s="11"/>
    </row>
    <row r="14">
      <c r="B14" s="9"/>
      <c r="C14" s="10"/>
      <c r="D14" s="11"/>
      <c r="G14" s="9"/>
      <c r="H14" s="10"/>
      <c r="I14" s="11"/>
    </row>
    <row r="15">
      <c r="B15" s="30" t="s">
        <v>12</v>
      </c>
      <c r="C15" s="10"/>
      <c r="D15" s="11"/>
      <c r="G15" s="30" t="s">
        <v>12</v>
      </c>
      <c r="H15" s="10"/>
      <c r="I15" s="11"/>
    </row>
    <row r="16">
      <c r="B16" s="9" t="s">
        <v>6</v>
      </c>
      <c r="C16" s="10"/>
      <c r="D16" s="11"/>
      <c r="G16" s="9" t="s">
        <v>6</v>
      </c>
      <c r="H16" s="10"/>
      <c r="I16" s="11"/>
    </row>
    <row r="17">
      <c r="B17" s="9"/>
      <c r="C17" s="10"/>
      <c r="D17" s="11"/>
      <c r="G17" s="9"/>
      <c r="H17" s="10"/>
      <c r="I17" s="11"/>
    </row>
    <row r="18">
      <c r="B18" s="13" t="s">
        <v>7</v>
      </c>
      <c r="C18" s="14" t="s">
        <v>8</v>
      </c>
      <c r="D18" s="15" t="s">
        <v>9</v>
      </c>
      <c r="G18" s="13" t="s">
        <v>7</v>
      </c>
      <c r="H18" s="14" t="s">
        <v>8</v>
      </c>
      <c r="I18" s="15" t="s">
        <v>9</v>
      </c>
    </row>
    <row r="19">
      <c r="B19" s="31"/>
      <c r="C19" s="19">
        <f>B19/0.87</f>
        <v>0</v>
      </c>
      <c r="D19" s="21">
        <f>C19*1.271</f>
        <v>0</v>
      </c>
      <c r="G19" s="23">
        <f>H19*0.87</f>
        <v>0</v>
      </c>
      <c r="H19" s="19">
        <f>I19/1.271</f>
        <v>0</v>
      </c>
      <c r="I19" s="25"/>
    </row>
    <row r="20">
      <c r="B20" s="9"/>
      <c r="C20" s="10"/>
      <c r="D20" s="11"/>
      <c r="G20" s="9"/>
      <c r="H20" s="10"/>
      <c r="I20" s="11"/>
    </row>
    <row r="21" ht="15.75" customHeight="1">
      <c r="B21" s="9" t="s">
        <v>11</v>
      </c>
      <c r="C21" s="10"/>
      <c r="D21" s="11"/>
      <c r="G21" s="9" t="s">
        <v>11</v>
      </c>
      <c r="H21" s="10"/>
      <c r="I21" s="11"/>
    </row>
    <row r="22" ht="15.75" customHeight="1">
      <c r="B22" s="9"/>
      <c r="C22" s="10"/>
      <c r="D22" s="11"/>
      <c r="G22" s="9"/>
      <c r="H22" s="10"/>
      <c r="I22" s="11"/>
    </row>
    <row r="23" ht="15.75" customHeight="1">
      <c r="B23" s="13" t="s">
        <v>7</v>
      </c>
      <c r="C23" s="14" t="s">
        <v>8</v>
      </c>
      <c r="D23" s="15" t="s">
        <v>9</v>
      </c>
      <c r="G23" s="13" t="s">
        <v>7</v>
      </c>
      <c r="H23" s="14" t="s">
        <v>8</v>
      </c>
      <c r="I23" s="15" t="s">
        <v>9</v>
      </c>
    </row>
    <row r="24" ht="15.75" customHeight="1">
      <c r="B24" s="32"/>
      <c r="C24" s="28">
        <f>B24/0.7</f>
        <v>0</v>
      </c>
      <c r="D24" s="33">
        <f>C24*1.271</f>
        <v>0</v>
      </c>
      <c r="G24" s="26">
        <f>H24*0.7</f>
        <v>0</v>
      </c>
      <c r="H24" s="28">
        <f>I24/1.271</f>
        <v>0</v>
      </c>
      <c r="I24" s="34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I1"/>
  </mergeCells>
  <printOptions/>
  <pageMargins bottom="0.75" footer="0.0" header="0.0" left="0.7" right="0.7" top="0.75"/>
  <pageSetup paperSize="9" orientation="portrait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2019-01-11T11:31:46Z</dcterms:created>
  <dc:creator>Артемов Александр Александрович</dc:creator>
</cp:coreProperties>
</file>